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59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<sst xmlns="http://schemas.openxmlformats.org/spreadsheetml/2006/main" count="751" uniqueCount="241">
  <si>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</si>
  <si>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</si>
  <si>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</si>
  <si>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</si>
  <si>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</si>
  <si>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</si>
  <si>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</si>
  <si>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</si>
  <si>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</si>
  <si>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</si>
  <si>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</si>
  <si>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</si>
  <si>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</si>
  <si>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</si>
  <si>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</si>
  <si>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</si>
  <si>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</si>
  <si>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</si>
  <si>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</si>
  <si>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</si>
  <si>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</si>
  <si>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</si>
  <si>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</si>
  <si>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</si>
  <si>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</si>
  <si>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</si>
  <si>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</si>
  <si>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</si>
  <si>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</si>
  <si>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</si>
  <si>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</si>
  <si>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</si>
  <si>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</si>
  <si>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</si>
  <si>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</si>
  <si>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</si>
  <si>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</si>
  <si>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</si>
  <si>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</si>
  <si>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</si>
  <si>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</si>
  <si>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</si>
  <si>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</si>
  <si>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</si>
  <si>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</si>
  <si>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</si>
  <si>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</si>
  <si>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</si>
  <si>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</si>
  <si>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</si>
  <si>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</si>
  <si>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</si>
  <si>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</si>
  <si>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</si>
  <si>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</si>
  <si>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</si>
  <si>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</si>
  <si>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</si>
  <si>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</si>
  <si>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</si>
  <si>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</si>
  <si>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</si>
  <si>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</si>
  <si>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</si>
  <si>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</si>
  <si>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</si>
  <si>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</si>
  <si>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</si>
  <si>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</si>
  <si>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</si>
  <si>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</si>
  <si>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</si>
  <si>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</si>
  <si>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</si>
  <si>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</si>
  <si>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</si>
  <si>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</si>
  <si>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</si>
  <si>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</si>
  <si>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</si>
  <si>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</si>
  <si>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</si>
  <si>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</si>
  <si>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</si>
  <si>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</si>
  <si>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</si>
  <si>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</si>
  <si>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</si>
  <si>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</si>
  <si>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</si>
  <si>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</si>
  <si>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</si>
  <si>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</si>
  <si>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</si>
  <si>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</si>
  <si>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</si>
  <si>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</si>
  <si>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</si>
  <si>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</si>
  <si>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</si>
  <si>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</si>
  <si>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</si>
  <si>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</si>
  <si>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</si>
  <si>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</si>
  <si>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</si>
  <si>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</si>
  <si>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</si>
  <si>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</si>
  <si>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</si>
  <si>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</si>
  <si>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</si>
  <si>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</si>
  <si>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</si>
  <si>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</si>
  <si>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</si>
  <si>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</si>
  <si>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</si>
  <si>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</si>
  <si>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</si>
  <si>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</si>
  <si>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</si>
  <si>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</si>
  <si>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</si>
  <si>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</si>
  <si>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</si>
  <si>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</si>
  <si>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</si>
  <si>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</si>
  <si>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</si>
  <si>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</si>
  <si>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</si>
  <si>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</si>
  <si>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</si>
  <si>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</si>
  <si>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</si>
  <si>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</si>
  <si>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</si>
  <si>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</si>
  <si>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</si>
  <si>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</si>
  <si>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</si>
  <si>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</si>
  <si>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</si>
  <si>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</si>
  <si>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</si>
  <si>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</si>
  <si>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</si>
  <si>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</si>
  <si>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</si>
  <si>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</si>
  <si>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</si>
  <si>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</si>
  <si>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</si>
  <si>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</si>
  <si>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</si>
  <si>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</si>
  <si>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</si>
  <si>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</si>
  <si>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</si>
  <si>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</si>
  <si>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</si>
  <si>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</si>
  <si>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</si>
  <si>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</si>
  <si>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</si>
  <si>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</si>
  <si>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</si>
  <si>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</si>
  <si>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</si>
  <si>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</si>
  <si>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</si>
  <si>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</si>
  <si>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</si>
  <si>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</si>
  <si>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</si>
  <si>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</si>
  <si>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</si>
  <si>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</si>
  <si>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</si>
  <si>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</si>
  <si>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</si>
  <si>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</si>
  <si>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</si>
  <si>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</si>
  <si>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</si>
  <si>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</si>
  <si>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</si>
  <si>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</si>
  <si>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</si>
  <si>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</si>
  <si>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</si>
  <si>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</si>
  <si>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</si>
  <si>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</si>
  <si>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</si>
  <si>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</si>
  <si>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</si>
  <si>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</si>
  <si>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</si>
  <si>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</si>
  <si>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</si>
  <si>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</si>
  <si>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</si>
  <si>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</si>
  <si>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</si>
  <si>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</si>
  <si>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</si>
  <si>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</si>
  <si>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</si>
  <si>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</si>
  <si>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</si>
  <si>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</si>
  <si>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</si>
  <si>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</si>
  <si>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</si>
  <si>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</si>
  <si>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</si>
  <si>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</si>
  <si>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</si>
  <si>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</si>
  <si>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</si>
  <si>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</si>
  <si>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</si>
  <si>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</si>
  <si>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</si>
  <si>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</si>
  <si>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</si>
  <si>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</si>
  <si>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</si>
  <si>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</si>
  <si>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</si>
  <si>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</si>
  <si>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</si>
  <si>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DE TRANSFORMACIÓN DE 230/138 KV, 230/138 KV, 3F</t>
  </si>
  <si>
    <t>5C3</t>
  </si>
  <si>
    <t xml:space="preserve">   MONTAJE BANCO DE TRANSFORMACIÓN: TRANSFORMADOR 230/138 3F 60/80/100</t>
  </si>
  <si>
    <t>MT-TREN3F 5C3</t>
  </si>
  <si>
    <t>TRANSFORMADOR 230/138 3F 60/80/100</t>
  </si>
  <si>
    <t xml:space="preserve">UN MILLON NOVECIENTOS VEINTICINCO MIL SEISCIENTOS VEINTISEIS DOLARES 53  </t>
  </si>
  <si>
    <t>MONTAJE BANCO DE TRANSFORMACIÓN: TRANSFORMADOR 230/138 3F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</si>
</sst>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5C3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5C3</v>
      </c>
      <c r="B6" s="332"/>
      <c r="C6" s="333"/>
      <c r="D6" s="9" t="str">
        <f>+PRESUTO!D12</f>
        <v xml:space="preserve">   MONTAJE BANCO DE TRANSFORMACIÓN: TRANSFORMADOR 230/138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DE TRANSFORMACIÓN DE 230/138 KV, 230/138 KV, 3F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5C3</v>
      </c>
      <c r="D12" s="33" t="str">
        <f>+D13</f>
        <v xml:space="preserve">   MONTAJE BANCO DE TRANSFORMACIÓN: TRANSFORMADOR 230/138 3F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1</v>
      </c>
      <c r="G13" s="18">
        <v>1925626.53</v>
      </c>
      <c r="H13" s="21">
        <v>1925626.53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1925626.53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1925626.53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0" zoomScale="80" zoomScaleNormal="80" workbookViewId="0">
      <selection activeCell="L41" sqref="L41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5C3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5C3</v>
      </c>
      <c r="B6" s="9" t="str">
        <f>+PRESUTO!D12</f>
        <v xml:space="preserve">   MONTAJE BANCO DE TRANSFORMACIÓN: TRANSFORMADOR 230/138 3F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5765.3760000000002</v>
      </c>
      <c r="F13" s="85">
        <v>0.94</v>
      </c>
      <c r="G13" s="85">
        <v>5419.45</v>
      </c>
      <c r="H13" s="80">
        <v>0.34689999999999999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0.34689999999999999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4224.0600000000004</v>
      </c>
      <c r="F14" s="85">
        <v>0.88</v>
      </c>
      <c r="G14" s="85">
        <v>3717.17</v>
      </c>
      <c r="H14" s="80">
        <v>0.2379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0.2379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196.44</v>
      </c>
      <c r="F15" s="85">
        <v>3.6</v>
      </c>
      <c r="G15" s="85">
        <v>707.18</v>
      </c>
      <c r="H15" s="80">
        <v>4.53E-2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4.53E-2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9843.7999999999993</v>
      </c>
      <c r="H16" s="39">
        <v>0.63009999999999999</v>
      </c>
      <c r="I16" s="80"/>
      <c r="J16" s="80"/>
      <c r="K16" s="39"/>
      <c r="L16" s="39"/>
      <c r="M16" s="88">
        <f>SUM(M13:M15)</f>
        <v>0.63009999999999999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1</v>
      </c>
      <c r="F18" s="85">
        <v>1526770</v>
      </c>
      <c r="G18" s="85">
        <v>1526770</v>
      </c>
      <c r="H18" s="80">
        <v>97.729500000000002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97.729500000000002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v>1526770</v>
      </c>
      <c r="H19" s="39">
        <v>97.729500000000002</v>
      </c>
      <c r="I19" s="80"/>
      <c r="J19" s="80"/>
      <c r="K19" s="39"/>
      <c r="L19" s="39"/>
      <c r="M19" s="88">
        <f>SUM(M18)</f>
        <v>97.729500000000002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19328.8</v>
      </c>
      <c r="G21" s="85">
        <v>579.86</v>
      </c>
      <c r="H21" s="80">
        <v>3.7100000000000001E-2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3.7100000000000001E-2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19328.8</v>
      </c>
      <c r="G22" s="85">
        <v>773.15</v>
      </c>
      <c r="H22" s="80">
        <v>4.9500000000000002E-2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4.9500000000000002E-2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1.5</v>
      </c>
      <c r="F23" s="85">
        <v>21.28</v>
      </c>
      <c r="G23" s="85">
        <v>31.92</v>
      </c>
      <c r="H23" s="80">
        <v>2E-3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2E-3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240</v>
      </c>
      <c r="F24" s="85">
        <v>24.3</v>
      </c>
      <c r="G24" s="85">
        <v>5832</v>
      </c>
      <c r="H24" s="80">
        <v>0.37330000000000002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0.37330000000000002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9</v>
      </c>
      <c r="F25" s="85">
        <v>24.26</v>
      </c>
      <c r="G25" s="85">
        <v>218.34</v>
      </c>
      <c r="H25" s="80">
        <v>1.4E-2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1.4E-2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19.5</v>
      </c>
      <c r="F26" s="85">
        <v>27.41</v>
      </c>
      <c r="G26" s="85">
        <v>534.5</v>
      </c>
      <c r="H26" s="80">
        <v>3.4200000000000001E-2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3.4200000000000001E-2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21</v>
      </c>
      <c r="F27" s="85">
        <v>24.26</v>
      </c>
      <c r="G27" s="85">
        <v>509.46</v>
      </c>
      <c r="H27" s="80">
        <v>3.2599999999999997E-2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3.2599999999999997E-2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160</v>
      </c>
      <c r="F28" s="85">
        <v>48.6</v>
      </c>
      <c r="G28" s="85">
        <v>7776</v>
      </c>
      <c r="H28" s="80">
        <v>0.49769999999999998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0.49769999999999998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80</v>
      </c>
      <c r="F29" s="85">
        <v>71.510000000000005</v>
      </c>
      <c r="G29" s="85">
        <v>5720.8</v>
      </c>
      <c r="H29" s="80">
        <v>0.36620000000000003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0.36620000000000003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21976.03</v>
      </c>
      <c r="H30" s="39">
        <v>1.4067000000000001</v>
      </c>
      <c r="I30" s="80"/>
      <c r="J30" s="80"/>
      <c r="K30" s="39"/>
      <c r="L30" s="39"/>
      <c r="M30" s="88">
        <f>SUM(M20:M29)</f>
        <v>1.4066000000000001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12</v>
      </c>
      <c r="F32" s="85">
        <v>32.86</v>
      </c>
      <c r="G32" s="85">
        <v>394.32</v>
      </c>
      <c r="H32" s="80">
        <v>2.52E-2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2.52E-2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144</v>
      </c>
      <c r="F33" s="85">
        <v>11.23</v>
      </c>
      <c r="G33" s="85">
        <v>1617.12</v>
      </c>
      <c r="H33" s="80">
        <v>0.10349999999999999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0.10349999999999999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72</v>
      </c>
      <c r="F34" s="85">
        <v>2.48</v>
      </c>
      <c r="G34" s="85">
        <v>178.56</v>
      </c>
      <c r="H34" s="80">
        <v>1.14E-2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1.14E-2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168</v>
      </c>
      <c r="F35" s="85">
        <v>8.34</v>
      </c>
      <c r="G35" s="85">
        <v>1401.12</v>
      </c>
      <c r="H35" s="80">
        <v>8.9700000000000002E-2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8.9700000000000002E-2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6.0000000000000001E-3</v>
      </c>
      <c r="F36" s="85">
        <v>311.39</v>
      </c>
      <c r="G36" s="85">
        <v>1.87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4.4639999999999999E-2</v>
      </c>
      <c r="F37" s="85">
        <v>1182.31</v>
      </c>
      <c r="G37" s="85">
        <v>52.78</v>
      </c>
      <c r="H37" s="80">
        <v>3.3999999999999998E-3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3.3999999999999998E-3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3.5999999999999997E-2</v>
      </c>
      <c r="F38" s="85">
        <v>140.13</v>
      </c>
      <c r="G38" s="85">
        <v>5.04</v>
      </c>
      <c r="H38" s="80">
        <v>2.9999999999999997E-4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2.9999999999999997E-4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3650.81</v>
      </c>
      <c r="H39" s="80">
        <v>0.23369999999999999</v>
      </c>
      <c r="I39" s="80"/>
      <c r="J39" s="80"/>
      <c r="K39" s="39"/>
      <c r="L39" s="39"/>
      <c r="M39" s="88">
        <f>SUM(M32:M38)</f>
        <v>0.23359999999999995</v>
      </c>
    </row>
    <row r="40" spans="1:13" ht="25.5" customHeight="1" thickBot="1" x14ac:dyDescent="0.3">
      <c r="A40" s="111" t="s">
        <v>30</v>
      </c>
      <c r="B40" s="112" t="s">
        <v>26</v>
      </c>
      <c r="C40" s="113"/>
      <c r="D40" s="114"/>
      <c r="E40" s="115"/>
      <c r="F40" s="116"/>
      <c r="G40" s="116">
        <v>1562240.64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1526770</v>
      </c>
      <c r="F22" s="287">
        <v>1526770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1526770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144</v>
      </c>
      <c r="E49" s="287">
        <v>51.9</v>
      </c>
      <c r="F49" s="287">
        <v>7473.6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72</v>
      </c>
      <c r="E52" s="287">
        <v>47.64</v>
      </c>
      <c r="F52" s="287">
        <v>3430.08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168</v>
      </c>
      <c r="E54" s="287">
        <v>16.760000000000002</v>
      </c>
      <c r="F54" s="287">
        <v>2815.68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14790.84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1562242.65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203091.54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1765334.19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17653.34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1782987.53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142639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1925626.53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draft="1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5C3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5C3</v>
      </c>
      <c r="B6" s="332"/>
      <c r="C6" s="333"/>
      <c r="D6" s="9" t="str">
        <f>+PRESUTO!D6</f>
        <v xml:space="preserve">   MONTAJE BANCO DE TRANSFORMACIÓN: TRANSFORMADOR 230/138 3F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MT-TREN3F 5C3</v>
      </c>
      <c r="C18" s="109" t="str">
        <f>+AJUSTE!B18</f>
        <v>EQUIP EL</v>
      </c>
      <c r="D18" s="109" t="str">
        <f>+AJUSTE!C18</f>
        <v>TRANSFORMADOR 230/138 3F 60/80/100</v>
      </c>
      <c r="E18" s="318" t="str">
        <f>+AJUSTE!D18</f>
        <v>PZA</v>
      </c>
      <c r="F18" s="319">
        <f>+ROUND(I18/(1+G18/100),2)</f>
        <v>1482300.97</v>
      </c>
      <c r="G18" s="325">
        <v>3</v>
      </c>
      <c r="H18" s="324">
        <v>0</v>
      </c>
      <c r="I18" s="320">
        <f>+AJUSTE!F18</f>
        <v>1526770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19328.8</v>
      </c>
      <c r="G21" s="325">
        <v>0</v>
      </c>
      <c r="H21" s="324">
        <v>0</v>
      </c>
      <c r="I21" s="320">
        <f>+AJUSTE!F21</f>
        <v>19328.8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19328.8</v>
      </c>
      <c r="G22" s="324">
        <v>0</v>
      </c>
      <c r="H22" s="324">
        <v>0</v>
      </c>
      <c r="I22" s="320">
        <f>+AJUSTE!F22</f>
        <v>19328.8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5C3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5C3</v>
      </c>
      <c r="B6" s="332"/>
      <c r="C6" s="333"/>
      <c r="D6" s="9" t="str">
        <f>+PRESUTO!D6</f>
        <v xml:space="preserve">   MONTAJE BANCO DE TRANSFORMACIÓN: TRANSFORMADOR 230/138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2018-09-26T15:00:49Z</cp:lastPrinted>
  <dcterms:created xsi:type="dcterms:W3CDTF">2018-08-18T17:51:07Z</dcterms:created>
  <dcterms:modified xsi:type="dcterms:W3CDTF">2018-09-26T15:01:45Z</dcterms:modified>
</cp:coreProperties>
</file>